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stby-my.sharepoint.com/personal/stig_overas_vestby_kommune_no/Documents/Årsmøte 2023/"/>
    </mc:Choice>
  </mc:AlternateContent>
  <xr:revisionPtr revIDLastSave="64" documentId="8_{4F902BD0-2F3D-4BBA-AD95-E796DC594ACC}" xr6:coauthVersionLast="47" xr6:coauthVersionMax="47" xr10:uidLastSave="{1A2EE8EF-D015-4A51-A951-C68D46D59947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49" i="1"/>
  <c r="D45" i="1"/>
  <c r="D15" i="1"/>
  <c r="D46" i="1" s="1"/>
  <c r="D47" i="1" s="1"/>
  <c r="D50" i="1" s="1"/>
  <c r="D51" i="1" s="1"/>
  <c r="F45" i="1"/>
  <c r="F46" i="1" l="1"/>
  <c r="E45" i="1"/>
  <c r="E15" i="1" l="1"/>
  <c r="E49" i="1" l="1"/>
  <c r="B50" i="1" l="1"/>
  <c r="B51" i="1" s="1"/>
  <c r="E46" i="1" l="1"/>
  <c r="E47" i="1" s="1"/>
  <c r="B15" i="1"/>
  <c r="C15" i="1"/>
  <c r="E50" i="1" l="1"/>
  <c r="F47" i="1"/>
  <c r="F50" i="1" s="1"/>
  <c r="E51" i="1" l="1"/>
  <c r="F51" i="1" l="1"/>
</calcChain>
</file>

<file path=xl/sharedStrings.xml><?xml version="1.0" encoding="utf-8"?>
<sst xmlns="http://schemas.openxmlformats.org/spreadsheetml/2006/main" count="60" uniqueCount="59">
  <si>
    <t>FAGFORBUNDET</t>
  </si>
  <si>
    <t>VESTBY</t>
  </si>
  <si>
    <t>INNTEKTER</t>
  </si>
  <si>
    <t>Kommentarer</t>
  </si>
  <si>
    <t>Kontingntinntekter</t>
  </si>
  <si>
    <t>Tilskudd - Fagforbundet</t>
  </si>
  <si>
    <t>Renteinntekter</t>
  </si>
  <si>
    <t>Tilskudd AOF</t>
  </si>
  <si>
    <t>Sum</t>
  </si>
  <si>
    <t>UTGIFTER</t>
  </si>
  <si>
    <t>Reiseutgifter</t>
  </si>
  <si>
    <t>Møteutgifter</t>
  </si>
  <si>
    <t>Rekvisita</t>
  </si>
  <si>
    <t>Blomster - gaver</t>
  </si>
  <si>
    <t>SOS - Barnebyer</t>
  </si>
  <si>
    <t>Kontingenter</t>
  </si>
  <si>
    <t>Diverse utgifter</t>
  </si>
  <si>
    <t>Styrehonorar</t>
  </si>
  <si>
    <t>Kurs/stipend medlemmer</t>
  </si>
  <si>
    <t>Seksjon helse og sosial</t>
  </si>
  <si>
    <t>Seksjon kontor og adm.</t>
  </si>
  <si>
    <t>Pensjonistutvalget</t>
  </si>
  <si>
    <t>Ungdomsutvalget</t>
  </si>
  <si>
    <t>Frikjøp leder</t>
  </si>
  <si>
    <t>Sum utgifter</t>
  </si>
  <si>
    <t>Sum Inntekter</t>
  </si>
  <si>
    <t xml:space="preserve">Budsjett </t>
  </si>
  <si>
    <t xml:space="preserve">Regnsk </t>
  </si>
  <si>
    <t>Budsjett</t>
  </si>
  <si>
    <t>Til styrets disp.</t>
  </si>
  <si>
    <t>Reise til møter o.a.</t>
  </si>
  <si>
    <t>Styremøter o.a.</t>
  </si>
  <si>
    <t>Lokal andel av kontingent.</t>
  </si>
  <si>
    <t>Kursavg. medlemmer</t>
  </si>
  <si>
    <t>Egenkapital pr.01.01.</t>
  </si>
  <si>
    <t>Resultat pr.31.12.</t>
  </si>
  <si>
    <t>Sum egenkapital pr.31.12.</t>
  </si>
  <si>
    <t>Regnskap</t>
  </si>
  <si>
    <t>Frikjøp diverse</t>
  </si>
  <si>
    <t>Styreseminar/tillitsv.samling</t>
  </si>
  <si>
    <t>Seksjon kirke,kultur og oppv.</t>
  </si>
  <si>
    <t>Seksjon samferdsel og teknisk</t>
  </si>
  <si>
    <t>Kurs/konferanser i egen regi.</t>
  </si>
  <si>
    <t>Tilskudd - Streik</t>
  </si>
  <si>
    <t>Barnebyen i Angola</t>
  </si>
  <si>
    <t>Div. inntekt</t>
  </si>
  <si>
    <r>
      <t>Resultat (</t>
    </r>
    <r>
      <rPr>
        <sz val="12"/>
        <color rgb="FFFF0000"/>
        <rFont val="Times New Roman"/>
        <family val="1"/>
      </rPr>
      <t>underskudd</t>
    </r>
    <r>
      <rPr>
        <sz val="12"/>
        <rFont val="Times New Roman"/>
        <family val="1"/>
      </rPr>
      <t>)</t>
    </r>
  </si>
  <si>
    <t>20 % stilling</t>
  </si>
  <si>
    <t>Tilskudd - org. Frikjøp</t>
  </si>
  <si>
    <t>Felles frikjøp Follo</t>
  </si>
  <si>
    <t>Til pensjonistutvalget.</t>
  </si>
  <si>
    <t>Egenandel Fase 2 opplæring</t>
  </si>
  <si>
    <t>Gebyrer</t>
  </si>
  <si>
    <t>Verve, aktivisere og beholde</t>
  </si>
  <si>
    <t xml:space="preserve"> BUDSJETT 2022- REGNSKAP 2022 - BUDSJETT 2023.</t>
  </si>
  <si>
    <t>10 % stilling</t>
  </si>
  <si>
    <t>Økning pga 20 års jubileum.</t>
  </si>
  <si>
    <t>LO i Follo og Manifest.</t>
  </si>
  <si>
    <t>Frikjøp kasserer/sekretær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</si>
</sst>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kr&quot;\ * #,##0.00_);_(&quot;kr&quot;\ * \(#,##0.00\);_(&quot;kr&quot;\ * &quot;-&quot;??_);_(@_)"/>
    <numFmt numFmtId="165" formatCode="_(* #,##0.00_);_(* \(#,##0.00\);_(* &quot;-&quot;??_);_(@_)"/>
    <numFmt numFmtId="166" formatCode="_(* #,##0_);_(* \(#,##0\);_(* &quot;-&quot;??_);_(@_)"/>
    <numFmt numFmtId="167" formatCode="_(&quot;kr&quot;\ * #,##0_);_(&quot;kr&quot;\ * \(#,##0\);_(&quot;kr&quot;\ * &quot;-&quot;??_);_(@_)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2"/>
      <color rgb="FFFF0000"/>
      <name val="Arial"/>
      <family val="2"/>
    </font>
    <font>
      <sz val="12"/>
      <color rgb="FFFF0000"/>
      <name val="Times New Roman"/>
      <family val="1"/>
    </font>
    <font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3" borderId="0" applyNumberFormat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1">
    <xf numFmtId="0" fontId="0" fillId="0" borderId="0" xfId="0"/>
    <xf numFmtId="0" fontId="24" fillId="0" borderId="0" xfId="0" applyFont="1"/>
    <xf numFmtId="0" fontId="21" fillId="0" borderId="11" xfId="0" applyFont="1" applyBorder="1" applyAlignment="1">
      <alignment horizontal="center"/>
    </xf>
    <xf numFmtId="1" fontId="0" fillId="0" borderId="0" xfId="0" applyNumberFormat="1"/>
    <xf numFmtId="1" fontId="21" fillId="0" borderId="11" xfId="0" applyNumberFormat="1" applyFont="1" applyBorder="1" applyAlignment="1">
      <alignment horizontal="center"/>
    </xf>
    <xf numFmtId="1" fontId="22" fillId="0" borderId="10" xfId="0" applyNumberFormat="1" applyFont="1" applyBorder="1"/>
    <xf numFmtId="166" fontId="22" fillId="0" borderId="10" xfId="41" applyNumberFormat="1" applyFont="1" applyBorder="1"/>
    <xf numFmtId="166" fontId="0" fillId="0" borderId="10" xfId="41" applyNumberFormat="1" applyFont="1" applyBorder="1"/>
    <xf numFmtId="164" fontId="23" fillId="0" borderId="0" xfId="42" applyFont="1"/>
    <xf numFmtId="167" fontId="23" fillId="0" borderId="10" xfId="42" applyNumberFormat="1" applyFont="1" applyBorder="1"/>
    <xf numFmtId="167" fontId="23" fillId="0" borderId="10" xfId="41" applyNumberFormat="1" applyFont="1" applyBorder="1"/>
    <xf numFmtId="0" fontId="25" fillId="0" borderId="12" xfId="0" applyFont="1" applyBorder="1" applyAlignment="1">
      <alignment horizontal="center"/>
    </xf>
    <xf numFmtId="165" fontId="24" fillId="0" borderId="0" xfId="41" applyFont="1"/>
    <xf numFmtId="167" fontId="24" fillId="0" borderId="0" xfId="42" applyNumberFormat="1" applyFont="1"/>
    <xf numFmtId="0" fontId="0" fillId="0" borderId="10" xfId="0" applyBorder="1"/>
    <xf numFmtId="0" fontId="26" fillId="0" borderId="0" xfId="0" applyFont="1"/>
    <xf numFmtId="1" fontId="26" fillId="0" borderId="0" xfId="0" applyNumberFormat="1" applyFont="1"/>
    <xf numFmtId="167" fontId="26" fillId="0" borderId="0" xfId="42" applyNumberFormat="1" applyFont="1"/>
    <xf numFmtId="165" fontId="26" fillId="0" borderId="0" xfId="41" applyFont="1"/>
    <xf numFmtId="166" fontId="27" fillId="0" borderId="10" xfId="41" applyNumberFormat="1" applyFont="1" applyBorder="1"/>
    <xf numFmtId="167" fontId="26" fillId="0" borderId="10" xfId="41" applyNumberFormat="1" applyFont="1" applyBorder="1"/>
    <xf numFmtId="167" fontId="26" fillId="0" borderId="10" xfId="42" applyNumberFormat="1" applyFont="1" applyBorder="1"/>
    <xf numFmtId="0" fontId="27" fillId="0" borderId="0" xfId="0" applyFont="1"/>
    <xf numFmtId="1" fontId="27" fillId="0" borderId="0" xfId="0" applyNumberFormat="1" applyFont="1"/>
    <xf numFmtId="166" fontId="27" fillId="0" borderId="0" xfId="41" applyNumberFormat="1" applyFont="1"/>
    <xf numFmtId="166" fontId="26" fillId="0" borderId="0" xfId="41" applyNumberFormat="1" applyFont="1"/>
    <xf numFmtId="167" fontId="26" fillId="0" borderId="0" xfId="41" applyNumberFormat="1" applyFont="1"/>
    <xf numFmtId="0" fontId="22" fillId="0" borderId="0" xfId="0" applyFont="1"/>
    <xf numFmtId="1" fontId="0" fillId="0" borderId="10" xfId="0" applyNumberFormat="1" applyBorder="1"/>
    <xf numFmtId="167" fontId="24" fillId="0" borderId="10" xfId="42" applyNumberFormat="1" applyFont="1" applyBorder="1"/>
    <xf numFmtId="165" fontId="24" fillId="0" borderId="10" xfId="41" applyFont="1" applyBorder="1"/>
    <xf numFmtId="1" fontId="21" fillId="0" borderId="13" xfId="0" applyNumberFormat="1" applyFont="1" applyBorder="1" applyAlignment="1">
      <alignment horizontal="center"/>
    </xf>
    <xf numFmtId="0" fontId="0" fillId="0" borderId="14" xfId="0" applyBorder="1"/>
    <xf numFmtId="0" fontId="21" fillId="0" borderId="14" xfId="0" applyFont="1" applyBorder="1"/>
    <xf numFmtId="0" fontId="0" fillId="0" borderId="15" xfId="0" applyBorder="1"/>
    <xf numFmtId="0" fontId="22" fillId="0" borderId="16" xfId="0" applyFont="1" applyBorder="1"/>
    <xf numFmtId="0" fontId="22" fillId="0" borderId="17" xfId="0" applyFont="1" applyBorder="1"/>
    <xf numFmtId="0" fontId="27" fillId="0" borderId="16" xfId="0" applyFont="1" applyBorder="1"/>
    <xf numFmtId="0" fontId="27" fillId="0" borderId="17" xfId="0" applyFont="1" applyBorder="1"/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167" fontId="23" fillId="0" borderId="0" xfId="42" applyNumberFormat="1" applyFont="1" applyBorder="1"/>
    <xf numFmtId="0" fontId="22" fillId="0" borderId="18" xfId="0" applyFont="1" applyBorder="1"/>
    <xf numFmtId="166" fontId="22" fillId="0" borderId="19" xfId="41" applyNumberFormat="1" applyFont="1" applyBorder="1"/>
    <xf numFmtId="167" fontId="28" fillId="0" borderId="19" xfId="42" applyNumberFormat="1" applyFont="1" applyBorder="1"/>
    <xf numFmtId="0" fontId="22" fillId="0" borderId="20" xfId="0" applyFont="1" applyBorder="1"/>
    <xf numFmtId="0" fontId="22" fillId="0" borderId="21" xfId="0" applyFont="1" applyBorder="1"/>
    <xf numFmtId="1" fontId="22" fillId="0" borderId="22" xfId="0" applyNumberFormat="1" applyFont="1" applyBorder="1"/>
    <xf numFmtId="167" fontId="23" fillId="0" borderId="22" xfId="42" applyNumberFormat="1" applyFont="1" applyBorder="1"/>
    <xf numFmtId="167" fontId="23" fillId="0" borderId="23" xfId="42" applyNumberFormat="1" applyFont="1" applyBorder="1"/>
    <xf numFmtId="167" fontId="30" fillId="0" borderId="17" xfId="42" applyNumberFormat="1" applyFont="1" applyBorder="1"/>
    <xf numFmtId="0" fontId="22" fillId="0" borderId="24" xfId="0" applyFont="1" applyBorder="1"/>
    <xf numFmtId="1" fontId="22" fillId="0" borderId="19" xfId="0" applyNumberFormat="1" applyFont="1" applyBorder="1"/>
    <xf numFmtId="167" fontId="23" fillId="0" borderId="19" xfId="42" applyNumberFormat="1" applyFont="1" applyBorder="1"/>
    <xf numFmtId="167" fontId="23" fillId="0" borderId="20" xfId="42" applyNumberFormat="1" applyFont="1" applyBorder="1"/>
    <xf numFmtId="1" fontId="21" fillId="0" borderId="25" xfId="0" applyNumberFormat="1" applyFont="1" applyBorder="1"/>
    <xf numFmtId="0" fontId="21" fillId="0" borderId="26" xfId="0" applyFont="1" applyBorder="1" applyAlignment="1">
      <alignment horizontal="center"/>
    </xf>
    <xf numFmtId="165" fontId="25" fillId="0" borderId="26" xfId="41" applyFont="1" applyBorder="1" applyAlignment="1">
      <alignment horizontal="center"/>
    </xf>
    <xf numFmtId="167" fontId="25" fillId="0" borderId="26" xfId="42" applyNumberFormat="1" applyFont="1" applyBorder="1" applyAlignment="1">
      <alignment horizontal="center"/>
    </xf>
    <xf numFmtId="0" fontId="21" fillId="0" borderId="27" xfId="0" applyFont="1" applyBorder="1"/>
    <xf numFmtId="164" fontId="23" fillId="0" borderId="0" xfId="42" applyFont="1" applyBorder="1"/>
    <xf numFmtId="166" fontId="22" fillId="0" borderId="28" xfId="41" applyNumberFormat="1" applyFont="1" applyBorder="1"/>
    <xf numFmtId="166" fontId="22" fillId="0" borderId="29" xfId="41" applyNumberFormat="1" applyFont="1" applyBorder="1"/>
    <xf numFmtId="166" fontId="22" fillId="0" borderId="30" xfId="41" applyNumberFormat="1" applyFont="1" applyBorder="1"/>
    <xf numFmtId="167" fontId="0" fillId="0" borderId="0" xfId="0" applyNumberFormat="1"/>
    <xf numFmtId="167" fontId="23" fillId="0" borderId="0" xfId="42" applyNumberFormat="1" applyFont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omma" xfId="41" builtinId="3"/>
    <cellStyle name="Linked Cell" xfId="35" xr:uid="{00000000-0005-0000-0000-000023000000}"/>
    <cellStyle name="Neutral" xfId="36" xr:uid="{00000000-0005-0000-0000-000024000000}"/>
    <cellStyle name="Normal" xfId="0" builtinId="0"/>
    <cellStyle name="Note" xfId="37" xr:uid="{00000000-0005-0000-0000-000026000000}"/>
    <cellStyle name="Output" xfId="38" xr:uid="{00000000-0005-0000-0000-000027000000}"/>
    <cellStyle name="Title" xfId="39" xr:uid="{00000000-0005-0000-0000-000028000000}"/>
    <cellStyle name="Total" xfId="40" xr:uid="{00000000-0005-0000-0000-000029000000}"/>
    <cellStyle name="Valuta" xfId="42" builtinId="4"/>
    <cellStyle name="Warning Text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topLeftCell="A11" zoomScale="200" zoomScaleNormal="200" workbookViewId="0">
      <selection activeCell="F33" sqref="F33"/>
    </sheetView>
  </sheetViews>
  <sheetFormatPr baseColWidth="10" defaultColWidth="9.109375" defaultRowHeight="13.2" x14ac:dyDescent="0.25"/>
  <cols>
    <col min="1" max="1" width="27.5546875" bestFit="1" customWidth="1"/>
    <col min="2" max="2" width="9.88671875" style="3" hidden="1" customWidth="1"/>
    <col min="3" max="3" width="9.88671875" hidden="1" customWidth="1"/>
    <col min="4" max="4" width="14.109375" style="1" bestFit="1" customWidth="1"/>
    <col min="5" max="5" width="15" style="13" bestFit="1" customWidth="1"/>
    <col min="6" max="6" width="15.33203125" style="12" bestFit="1" customWidth="1"/>
    <col min="7" max="7" width="26.5546875" bestFit="1" customWidth="1"/>
    <col min="8" max="8" width="9.109375" customWidth="1"/>
    <col min="10" max="10" width="10.6640625" bestFit="1" customWidth="1"/>
  </cols>
  <sheetData>
    <row r="1" spans="1:8" ht="20.399999999999999" x14ac:dyDescent="0.35">
      <c r="A1" s="70" t="s">
        <v>0</v>
      </c>
      <c r="B1" s="70"/>
      <c r="C1" s="70"/>
      <c r="D1" s="70"/>
    </row>
    <row r="2" spans="1:8" ht="20.399999999999999" x14ac:dyDescent="0.35">
      <c r="A2" s="70" t="s">
        <v>1</v>
      </c>
      <c r="B2" s="70"/>
      <c r="C2" s="70"/>
      <c r="D2" s="70"/>
    </row>
    <row r="3" spans="1:8" s="15" customFormat="1" ht="10.8" thickBot="1" x14ac:dyDescent="0.25">
      <c r="B3" s="16"/>
      <c r="E3" s="17"/>
      <c r="F3" s="18"/>
    </row>
    <row r="4" spans="1:8" ht="20.399999999999999" x14ac:dyDescent="0.35">
      <c r="A4" s="67" t="s">
        <v>54</v>
      </c>
      <c r="B4" s="68"/>
      <c r="C4" s="68"/>
      <c r="D4" s="68"/>
      <c r="E4" s="68"/>
      <c r="F4" s="68"/>
      <c r="G4" s="69"/>
    </row>
    <row r="5" spans="1:8" ht="15.6" x14ac:dyDescent="0.3">
      <c r="A5" s="32"/>
      <c r="B5" s="56" t="s">
        <v>26</v>
      </c>
      <c r="C5" s="57" t="s">
        <v>27</v>
      </c>
      <c r="D5" s="58" t="s">
        <v>28</v>
      </c>
      <c r="E5" s="59" t="s">
        <v>37</v>
      </c>
      <c r="F5" s="58" t="s">
        <v>28</v>
      </c>
      <c r="G5" s="60" t="s">
        <v>3</v>
      </c>
    </row>
    <row r="6" spans="1:8" ht="15.6" x14ac:dyDescent="0.3">
      <c r="A6" s="33"/>
      <c r="B6" s="31">
        <v>2008</v>
      </c>
      <c r="C6" s="2">
        <v>2008</v>
      </c>
      <c r="D6" s="11">
        <v>2022</v>
      </c>
      <c r="E6" s="11">
        <v>2022</v>
      </c>
      <c r="F6" s="11">
        <v>2023</v>
      </c>
      <c r="G6" s="34"/>
      <c r="H6" s="8"/>
    </row>
    <row r="7" spans="1:8" ht="15.6" x14ac:dyDescent="0.3">
      <c r="A7" s="39" t="s">
        <v>2</v>
      </c>
      <c r="B7" s="4"/>
      <c r="C7" s="2"/>
      <c r="D7" s="11"/>
      <c r="E7" s="11"/>
      <c r="F7" s="11"/>
      <c r="G7" s="34"/>
      <c r="H7" s="8"/>
    </row>
    <row r="8" spans="1:8" ht="15.6" x14ac:dyDescent="0.3">
      <c r="A8" s="35" t="s">
        <v>4</v>
      </c>
      <c r="B8" s="6">
        <v>220000</v>
      </c>
      <c r="C8" s="6">
        <v>255184.7</v>
      </c>
      <c r="D8" s="9">
        <v>650000</v>
      </c>
      <c r="E8" s="9">
        <v>659818.43000000005</v>
      </c>
      <c r="F8" s="9">
        <v>670000</v>
      </c>
      <c r="G8" s="36" t="s">
        <v>32</v>
      </c>
    </row>
    <row r="9" spans="1:8" ht="15.6" x14ac:dyDescent="0.3">
      <c r="A9" s="35" t="s">
        <v>5</v>
      </c>
      <c r="B9" s="6">
        <v>5000</v>
      </c>
      <c r="C9" s="6"/>
      <c r="D9" s="9">
        <v>12000</v>
      </c>
      <c r="E9" s="9">
        <v>12000</v>
      </c>
      <c r="F9" s="9">
        <v>12000</v>
      </c>
      <c r="G9" s="36" t="s">
        <v>50</v>
      </c>
    </row>
    <row r="10" spans="1:8" ht="15.6" x14ac:dyDescent="0.3">
      <c r="A10" s="35" t="s">
        <v>43</v>
      </c>
      <c r="B10" s="6">
        <v>7000</v>
      </c>
      <c r="C10" s="6"/>
      <c r="D10" s="9"/>
      <c r="E10" s="9"/>
      <c r="F10" s="9"/>
      <c r="G10" s="36"/>
    </row>
    <row r="11" spans="1:8" ht="15.6" x14ac:dyDescent="0.3">
      <c r="A11" s="35" t="s">
        <v>48</v>
      </c>
      <c r="B11" s="6"/>
      <c r="C11" s="6"/>
      <c r="D11" s="9">
        <v>24000</v>
      </c>
      <c r="E11" s="9">
        <v>24345</v>
      </c>
      <c r="F11" s="9">
        <v>27500</v>
      </c>
      <c r="G11" s="36"/>
    </row>
    <row r="12" spans="1:8" ht="15.6" x14ac:dyDescent="0.3">
      <c r="A12" s="35" t="s">
        <v>6</v>
      </c>
      <c r="B12" s="6">
        <v>3000</v>
      </c>
      <c r="C12" s="6">
        <v>10559</v>
      </c>
      <c r="D12" s="9">
        <v>3000</v>
      </c>
      <c r="E12" s="9">
        <v>3958</v>
      </c>
      <c r="F12" s="9">
        <v>5000</v>
      </c>
      <c r="G12" s="36"/>
    </row>
    <row r="13" spans="1:8" ht="15.75" hidden="1" customHeight="1" x14ac:dyDescent="0.3">
      <c r="A13" s="35" t="s">
        <v>7</v>
      </c>
      <c r="B13" s="6">
        <v>3000</v>
      </c>
      <c r="C13" s="6"/>
      <c r="D13" s="9">
        <v>0</v>
      </c>
      <c r="E13" s="9">
        <v>0</v>
      </c>
      <c r="F13" s="9">
        <v>0</v>
      </c>
      <c r="G13" s="36"/>
    </row>
    <row r="14" spans="1:8" ht="15.6" x14ac:dyDescent="0.3">
      <c r="A14" s="35" t="s">
        <v>45</v>
      </c>
      <c r="B14" s="6"/>
      <c r="C14" s="6"/>
      <c r="D14" s="9"/>
      <c r="E14" s="9"/>
      <c r="F14" s="9"/>
      <c r="G14" s="36"/>
    </row>
    <row r="15" spans="1:8" ht="15.6" x14ac:dyDescent="0.3">
      <c r="A15" s="35" t="s">
        <v>8</v>
      </c>
      <c r="B15" s="6">
        <f>SUM(B8:B13)</f>
        <v>238000</v>
      </c>
      <c r="C15" s="6">
        <f>SUM(C8:C13)</f>
        <v>265743.7</v>
      </c>
      <c r="D15" s="9">
        <f>SUM(D8:D14)</f>
        <v>689000</v>
      </c>
      <c r="E15" s="9">
        <f>SUM(E8:E14)</f>
        <v>700121.43</v>
      </c>
      <c r="F15" s="9">
        <f>SUM(F8:F14)</f>
        <v>714500</v>
      </c>
      <c r="G15" s="36"/>
    </row>
    <row r="16" spans="1:8" s="15" customFormat="1" ht="10.199999999999999" x14ac:dyDescent="0.2">
      <c r="A16" s="37"/>
      <c r="B16" s="19"/>
      <c r="C16" s="19"/>
      <c r="D16" s="20"/>
      <c r="E16" s="21"/>
      <c r="F16" s="20"/>
      <c r="G16" s="38"/>
    </row>
    <row r="17" spans="1:10" ht="15.6" x14ac:dyDescent="0.3">
      <c r="A17" s="39" t="s">
        <v>9</v>
      </c>
      <c r="B17" s="6"/>
      <c r="C17" s="6"/>
      <c r="D17" s="10"/>
      <c r="E17" s="9"/>
      <c r="F17" s="10"/>
      <c r="G17" s="36"/>
    </row>
    <row r="18" spans="1:10" ht="15.6" x14ac:dyDescent="0.3">
      <c r="A18" s="35" t="s">
        <v>23</v>
      </c>
      <c r="B18" s="6">
        <v>30000</v>
      </c>
      <c r="C18" s="6">
        <v>15488.36</v>
      </c>
      <c r="D18" s="9">
        <v>157000</v>
      </c>
      <c r="E18" s="9">
        <v>156155.88</v>
      </c>
      <c r="F18" s="9">
        <v>162000</v>
      </c>
      <c r="G18" s="36" t="s">
        <v>47</v>
      </c>
      <c r="J18" s="65"/>
    </row>
    <row r="19" spans="1:10" ht="15.6" x14ac:dyDescent="0.3">
      <c r="A19" s="35" t="s">
        <v>49</v>
      </c>
      <c r="B19" s="6"/>
      <c r="C19" s="6"/>
      <c r="D19" s="9">
        <v>66000</v>
      </c>
      <c r="E19" s="66">
        <v>67769.429999999993</v>
      </c>
      <c r="F19" s="9">
        <v>70000</v>
      </c>
      <c r="G19" s="36"/>
    </row>
    <row r="20" spans="1:10" ht="15.6" x14ac:dyDescent="0.3">
      <c r="A20" s="35" t="s">
        <v>58</v>
      </c>
      <c r="B20" s="6"/>
      <c r="C20" s="6"/>
      <c r="D20" s="9">
        <v>40000</v>
      </c>
      <c r="E20" s="9">
        <v>39946.589999999997</v>
      </c>
      <c r="F20" s="9">
        <v>81000</v>
      </c>
      <c r="G20" s="36" t="s">
        <v>55</v>
      </c>
    </row>
    <row r="21" spans="1:10" ht="15.6" x14ac:dyDescent="0.3">
      <c r="A21" s="35" t="s">
        <v>38</v>
      </c>
      <c r="B21" s="6"/>
      <c r="C21" s="6"/>
      <c r="D21" s="9">
        <v>25000</v>
      </c>
      <c r="E21" s="9"/>
      <c r="F21" s="9">
        <v>20000</v>
      </c>
      <c r="G21" s="36"/>
    </row>
    <row r="22" spans="1:10" ht="15.6" x14ac:dyDescent="0.3">
      <c r="A22" s="35" t="s">
        <v>17</v>
      </c>
      <c r="B22" s="6">
        <v>30000</v>
      </c>
      <c r="C22" s="6">
        <v>22700</v>
      </c>
      <c r="D22" s="9">
        <v>55000</v>
      </c>
      <c r="E22" s="9">
        <v>44247</v>
      </c>
      <c r="F22" s="9">
        <v>55000</v>
      </c>
      <c r="G22" s="36"/>
    </row>
    <row r="23" spans="1:10" x14ac:dyDescent="0.25">
      <c r="A23" s="40"/>
      <c r="B23" s="28"/>
      <c r="C23" s="14"/>
      <c r="D23" s="30"/>
      <c r="E23" s="29"/>
      <c r="F23" s="30"/>
      <c r="G23" s="41"/>
    </row>
    <row r="24" spans="1:10" ht="15.6" x14ac:dyDescent="0.3">
      <c r="A24" s="35" t="s">
        <v>10</v>
      </c>
      <c r="B24" s="6">
        <v>7000</v>
      </c>
      <c r="C24" s="7">
        <v>6548</v>
      </c>
      <c r="D24" s="9">
        <v>15000</v>
      </c>
      <c r="E24" s="9">
        <v>10023.5</v>
      </c>
      <c r="F24" s="9">
        <v>15000</v>
      </c>
      <c r="G24" s="36" t="s">
        <v>30</v>
      </c>
    </row>
    <row r="25" spans="1:10" ht="15.6" x14ac:dyDescent="0.3">
      <c r="A25" s="35" t="s">
        <v>11</v>
      </c>
      <c r="B25" s="6">
        <v>20000</v>
      </c>
      <c r="C25" s="6">
        <v>12586.6</v>
      </c>
      <c r="D25" s="9">
        <v>25000</v>
      </c>
      <c r="E25" s="9">
        <v>19713.75</v>
      </c>
      <c r="F25" s="9">
        <v>25000</v>
      </c>
      <c r="G25" s="36" t="s">
        <v>31</v>
      </c>
    </row>
    <row r="26" spans="1:10" ht="15.6" x14ac:dyDescent="0.3">
      <c r="A26" s="35" t="s">
        <v>12</v>
      </c>
      <c r="B26" s="6">
        <v>7000</v>
      </c>
      <c r="C26" s="6">
        <v>4733.5</v>
      </c>
      <c r="D26" s="9">
        <v>25000</v>
      </c>
      <c r="E26" s="9">
        <v>19435.61</v>
      </c>
      <c r="F26" s="9">
        <v>25000</v>
      </c>
      <c r="G26" s="36"/>
    </row>
    <row r="27" spans="1:10" ht="15.6" x14ac:dyDescent="0.3">
      <c r="A27" s="35" t="s">
        <v>13</v>
      </c>
      <c r="B27" s="6">
        <v>20000</v>
      </c>
      <c r="C27" s="6">
        <v>14979</v>
      </c>
      <c r="D27" s="9">
        <v>15000</v>
      </c>
      <c r="E27" s="9">
        <v>14032.8</v>
      </c>
      <c r="F27" s="9">
        <v>15000</v>
      </c>
      <c r="G27" s="36"/>
    </row>
    <row r="28" spans="1:10" ht="15.6" x14ac:dyDescent="0.3">
      <c r="A28" s="35" t="s">
        <v>14</v>
      </c>
      <c r="B28" s="6">
        <v>5400</v>
      </c>
      <c r="C28" s="6">
        <v>5400</v>
      </c>
      <c r="D28" s="9">
        <v>8300</v>
      </c>
      <c r="E28" s="9">
        <v>8300</v>
      </c>
      <c r="F28" s="9">
        <v>8400</v>
      </c>
      <c r="G28" s="36" t="s">
        <v>44</v>
      </c>
    </row>
    <row r="29" spans="1:10" ht="15.6" x14ac:dyDescent="0.3">
      <c r="A29" s="35" t="s">
        <v>15</v>
      </c>
      <c r="B29" s="6">
        <v>20000</v>
      </c>
      <c r="C29" s="6">
        <v>16744</v>
      </c>
      <c r="D29" s="9">
        <v>29000</v>
      </c>
      <c r="E29" s="9">
        <v>33192</v>
      </c>
      <c r="F29" s="9">
        <v>34000</v>
      </c>
      <c r="G29" s="36" t="s">
        <v>57</v>
      </c>
    </row>
    <row r="30" spans="1:10" ht="15.6" x14ac:dyDescent="0.3">
      <c r="A30" s="35" t="s">
        <v>16</v>
      </c>
      <c r="B30" s="6">
        <v>10000</v>
      </c>
      <c r="C30" s="6">
        <v>5376.4</v>
      </c>
      <c r="D30" s="9">
        <v>30000</v>
      </c>
      <c r="E30" s="9">
        <v>25049.16</v>
      </c>
      <c r="F30" s="9">
        <v>30000</v>
      </c>
      <c r="G30" s="36" t="s">
        <v>29</v>
      </c>
    </row>
    <row r="31" spans="1:10" ht="15.6" x14ac:dyDescent="0.3">
      <c r="A31" s="35" t="s">
        <v>53</v>
      </c>
      <c r="B31" s="6"/>
      <c r="C31" s="6"/>
      <c r="D31" s="9">
        <v>40000</v>
      </c>
      <c r="E31" s="9">
        <v>37768.800000000003</v>
      </c>
      <c r="F31" s="9">
        <v>100000</v>
      </c>
      <c r="G31" s="36" t="s">
        <v>56</v>
      </c>
    </row>
    <row r="32" spans="1:10" ht="15.6" x14ac:dyDescent="0.3">
      <c r="A32" s="35" t="s">
        <v>42</v>
      </c>
      <c r="B32" s="6">
        <v>50000</v>
      </c>
      <c r="C32" s="6">
        <v>29715.5</v>
      </c>
      <c r="D32" s="9">
        <v>80000</v>
      </c>
      <c r="E32" s="9">
        <v>75683.58</v>
      </c>
      <c r="F32" s="9">
        <v>140000</v>
      </c>
      <c r="G32" s="36" t="s">
        <v>39</v>
      </c>
    </row>
    <row r="33" spans="1:7" ht="15.6" x14ac:dyDescent="0.3">
      <c r="A33" s="35" t="s">
        <v>18</v>
      </c>
      <c r="B33" s="6">
        <v>20000</v>
      </c>
      <c r="C33" s="6">
        <v>29645.02</v>
      </c>
      <c r="D33" s="9">
        <v>10000</v>
      </c>
      <c r="E33" s="9"/>
      <c r="F33" s="9">
        <v>10000</v>
      </c>
      <c r="G33" s="36" t="s">
        <v>33</v>
      </c>
    </row>
    <row r="34" spans="1:7" ht="15.6" x14ac:dyDescent="0.3">
      <c r="A34" s="35" t="s">
        <v>51</v>
      </c>
      <c r="B34" s="6"/>
      <c r="C34" s="6"/>
      <c r="D34" s="9">
        <v>17000</v>
      </c>
      <c r="E34" s="9">
        <v>16350</v>
      </c>
      <c r="F34" s="9">
        <v>24000</v>
      </c>
      <c r="G34" s="36"/>
    </row>
    <row r="35" spans="1:7" x14ac:dyDescent="0.25">
      <c r="A35" s="40"/>
      <c r="B35" s="28"/>
      <c r="C35" s="14"/>
      <c r="D35" s="30"/>
      <c r="E35" s="29"/>
      <c r="F35" s="30"/>
      <c r="G35" s="41"/>
    </row>
    <row r="36" spans="1:7" ht="15.6" x14ac:dyDescent="0.3">
      <c r="A36" s="35" t="s">
        <v>40</v>
      </c>
      <c r="B36" s="6">
        <v>15000</v>
      </c>
      <c r="C36" s="6">
        <v>8818.5</v>
      </c>
      <c r="D36" s="9">
        <v>15000</v>
      </c>
      <c r="E36" s="9">
        <v>5000</v>
      </c>
      <c r="F36" s="9">
        <v>15000</v>
      </c>
      <c r="G36" s="36"/>
    </row>
    <row r="37" spans="1:7" ht="15.6" x14ac:dyDescent="0.3">
      <c r="A37" s="35" t="s">
        <v>19</v>
      </c>
      <c r="B37" s="6">
        <v>10000</v>
      </c>
      <c r="C37" s="6"/>
      <c r="D37" s="9">
        <v>20000</v>
      </c>
      <c r="E37" s="9">
        <v>5810</v>
      </c>
      <c r="F37" s="9">
        <v>20000</v>
      </c>
      <c r="G37" s="36"/>
    </row>
    <row r="38" spans="1:7" ht="15.6" x14ac:dyDescent="0.3">
      <c r="A38" s="35" t="s">
        <v>41</v>
      </c>
      <c r="B38" s="6">
        <v>10000</v>
      </c>
      <c r="C38" s="6"/>
      <c r="D38" s="9">
        <v>5000</v>
      </c>
      <c r="E38" s="9">
        <v>2000</v>
      </c>
      <c r="F38" s="9">
        <v>5000</v>
      </c>
      <c r="G38" s="36"/>
    </row>
    <row r="39" spans="1:7" ht="15.6" x14ac:dyDescent="0.3">
      <c r="A39" s="35" t="s">
        <v>20</v>
      </c>
      <c r="D39" s="9">
        <v>5000</v>
      </c>
      <c r="E39" s="42">
        <v>2000</v>
      </c>
      <c r="F39" s="9">
        <v>5000</v>
      </c>
      <c r="G39" s="41"/>
    </row>
    <row r="40" spans="1:7" ht="15.6" x14ac:dyDescent="0.3">
      <c r="A40" s="35" t="s">
        <v>21</v>
      </c>
      <c r="B40" s="6">
        <v>5000</v>
      </c>
      <c r="C40" s="6">
        <v>5227</v>
      </c>
      <c r="D40" s="9">
        <v>16000</v>
      </c>
      <c r="E40" s="9">
        <v>17840</v>
      </c>
      <c r="F40" s="9">
        <v>20000</v>
      </c>
      <c r="G40" s="36"/>
    </row>
    <row r="41" spans="1:7" ht="15.6" x14ac:dyDescent="0.3">
      <c r="A41" s="35" t="s">
        <v>22</v>
      </c>
      <c r="B41" s="6">
        <v>5000</v>
      </c>
      <c r="C41" s="6"/>
      <c r="D41" s="9">
        <v>3000</v>
      </c>
      <c r="E41" s="9"/>
      <c r="F41" s="9">
        <v>3000</v>
      </c>
      <c r="G41" s="36"/>
    </row>
    <row r="42" spans="1:7" ht="15.6" x14ac:dyDescent="0.3">
      <c r="A42" s="35"/>
      <c r="B42" s="6"/>
      <c r="C42" s="6"/>
      <c r="D42" s="9"/>
      <c r="E42" s="9"/>
      <c r="F42" s="9"/>
      <c r="G42" s="36"/>
    </row>
    <row r="43" spans="1:7" ht="15.6" x14ac:dyDescent="0.3">
      <c r="A43" s="35" t="s">
        <v>52</v>
      </c>
      <c r="B43" s="6"/>
      <c r="C43" s="6"/>
      <c r="D43" s="9">
        <v>800</v>
      </c>
      <c r="E43" s="9">
        <v>1098.5</v>
      </c>
      <c r="F43" s="9">
        <v>1100</v>
      </c>
      <c r="G43" s="36"/>
    </row>
    <row r="44" spans="1:7" ht="15.6" x14ac:dyDescent="0.3">
      <c r="A44" s="35"/>
      <c r="B44" s="6"/>
      <c r="C44" s="6"/>
      <c r="D44" s="9"/>
      <c r="E44" s="9"/>
      <c r="F44" s="9"/>
      <c r="G44" s="36"/>
    </row>
    <row r="45" spans="1:7" ht="15.6" x14ac:dyDescent="0.3">
      <c r="A45" s="35" t="s">
        <v>24</v>
      </c>
      <c r="B45" s="6">
        <v>327700</v>
      </c>
      <c r="C45" s="6">
        <v>211184.05</v>
      </c>
      <c r="D45" s="9">
        <f>SUM(D18:D44)</f>
        <v>702100</v>
      </c>
      <c r="E45" s="9">
        <f>SUM(E18:E44)</f>
        <v>601416.6</v>
      </c>
      <c r="F45" s="9">
        <f>SUM(F18:F44)</f>
        <v>883500</v>
      </c>
      <c r="G45" s="36"/>
    </row>
    <row r="46" spans="1:7" ht="15.6" x14ac:dyDescent="0.3">
      <c r="A46" s="35" t="s">
        <v>25</v>
      </c>
      <c r="B46" s="6"/>
      <c r="C46" s="6">
        <v>269743.7</v>
      </c>
      <c r="D46" s="9">
        <f>D15</f>
        <v>689000</v>
      </c>
      <c r="E46" s="9">
        <f>E15</f>
        <v>700121.43</v>
      </c>
      <c r="F46" s="9">
        <f>F15</f>
        <v>714500</v>
      </c>
      <c r="G46" s="36"/>
    </row>
    <row r="47" spans="1:7" ht="16.2" thickBot="1" x14ac:dyDescent="0.35">
      <c r="A47" s="43" t="s">
        <v>46</v>
      </c>
      <c r="B47" s="44"/>
      <c r="C47" s="44">
        <v>58559.65</v>
      </c>
      <c r="D47" s="45">
        <f>D46-D45</f>
        <v>-13100</v>
      </c>
      <c r="E47" s="54">
        <f>E46-E45</f>
        <v>98704.830000000075</v>
      </c>
      <c r="F47" s="45">
        <f>F46-F45</f>
        <v>-169000</v>
      </c>
      <c r="G47" s="46"/>
    </row>
    <row r="48" spans="1:7" s="15" customFormat="1" ht="10.8" thickBot="1" x14ac:dyDescent="0.25">
      <c r="A48" s="22"/>
      <c r="B48" s="23"/>
      <c r="C48" s="24"/>
      <c r="D48" s="25"/>
      <c r="E48" s="17"/>
      <c r="F48" s="25"/>
      <c r="G48" s="22"/>
    </row>
    <row r="49" spans="1:7" ht="15.6" x14ac:dyDescent="0.3">
      <c r="A49" s="47" t="s">
        <v>34</v>
      </c>
      <c r="B49" s="48">
        <v>186658</v>
      </c>
      <c r="C49" s="62">
        <v>186658.37</v>
      </c>
      <c r="D49" s="50">
        <v>813427.92</v>
      </c>
      <c r="E49" s="49">
        <f>D49</f>
        <v>813427.92</v>
      </c>
      <c r="F49" s="50">
        <f>E51</f>
        <v>912132.75000000012</v>
      </c>
      <c r="G49" s="61"/>
    </row>
    <row r="50" spans="1:7" ht="15.6" x14ac:dyDescent="0.3">
      <c r="A50" s="35" t="s">
        <v>35</v>
      </c>
      <c r="B50" s="5" t="e">
        <f>-#REF!</f>
        <v>#REF!</v>
      </c>
      <c r="C50" s="63">
        <v>58559.65</v>
      </c>
      <c r="D50" s="51">
        <f>D47</f>
        <v>-13100</v>
      </c>
      <c r="E50" s="9">
        <f>E47</f>
        <v>98704.830000000075</v>
      </c>
      <c r="F50" s="51">
        <f>F47</f>
        <v>-169000</v>
      </c>
      <c r="G50" s="61"/>
    </row>
    <row r="51" spans="1:7" ht="16.2" thickBot="1" x14ac:dyDescent="0.35">
      <c r="A51" s="52" t="s">
        <v>36</v>
      </c>
      <c r="B51" s="53" t="e">
        <f>B49+B50</f>
        <v>#REF!</v>
      </c>
      <c r="C51" s="64">
        <v>245218.02</v>
      </c>
      <c r="D51" s="55">
        <f>D49+D50</f>
        <v>800327.92</v>
      </c>
      <c r="E51" s="54">
        <f>E49+E50</f>
        <v>912132.75000000012</v>
      </c>
      <c r="F51" s="55">
        <f>F49+F50</f>
        <v>743132.75000000012</v>
      </c>
      <c r="G51" s="61"/>
    </row>
    <row r="52" spans="1:7" s="15" customFormat="1" ht="10.199999999999999" x14ac:dyDescent="0.2">
      <c r="B52" s="16"/>
      <c r="E52" s="17"/>
      <c r="F52" s="26"/>
    </row>
    <row r="53" spans="1:7" ht="15.6" x14ac:dyDescent="0.3">
      <c r="A53" s="27"/>
    </row>
    <row r="55" spans="1:7" x14ac:dyDescent="0.25">
      <c r="G55" s="65"/>
    </row>
    <row r="56" spans="1:7" x14ac:dyDescent="0.25">
      <c r="G56" s="65"/>
    </row>
    <row r="57" spans="1:7" x14ac:dyDescent="0.25">
      <c r="G57" s="65"/>
    </row>
  </sheetData>
  <mergeCells count="3">
    <mergeCell ref="A4:G4"/>
    <mergeCell ref="A1:D1"/>
    <mergeCell ref="A2:D2"/>
  </mergeCells>
  <phoneticPr fontId="0" type="noConversion"/>
  <pageMargins left="0.27559055118110237" right="0.19685039370078741" top="0.78740157480314965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Øverås</dc:creator>
  <cp:lastModifiedBy>Stig Øverås</cp:lastModifiedBy>
  <cp:lastPrinted>2020-01-07T08:50:44Z</cp:lastPrinted>
  <dcterms:created xsi:type="dcterms:W3CDTF">2009-01-10T10:33:39Z</dcterms:created>
  <dcterms:modified xsi:type="dcterms:W3CDTF">2023-01-19T16:35:55Z</dcterms:modified>
</cp:coreProperties>
</file>